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학원 업무(2025.7.1.~2026.6.30.)\연간별\(★)2025년 하반기 정기실적 파일(교습비,지도점검,건전성)\"/>
    </mc:Choice>
  </mc:AlternateContent>
  <xr:revisionPtr revIDLastSave="0" documentId="8_{0FCFC8F5-809B-4DF8-828E-116DF4CDF635}" xr6:coauthVersionLast="47" xr6:coauthVersionMax="47" xr10:uidLastSave="{00000000-0000-0000-0000-000000000000}"/>
  <bookViews>
    <workbookView xWindow="-120" yWindow="-120" windowWidth="29040" windowHeight="15720" tabRatio="896" xr2:uid="{00000000-000D-0000-FFFF-FFFF00000000}"/>
  </bookViews>
  <sheets>
    <sheet name="행정처분 및 적발현황(학원,교습소)" sheetId="1" r:id="rId1"/>
    <sheet name="행정처분 및 적발현황(개인과외교습)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5" i="2" l="1"/>
  <c r="O5" i="2"/>
  <c r="N5" i="2"/>
  <c r="M5" i="2"/>
  <c r="L5" i="2"/>
  <c r="K5" i="2"/>
  <c r="J5" i="2"/>
  <c r="G5" i="2"/>
  <c r="F5" i="2"/>
  <c r="E5" i="2"/>
  <c r="H5" i="1"/>
  <c r="P5" i="1" l="1"/>
  <c r="O5" i="1"/>
  <c r="N5" i="1"/>
  <c r="M5" i="1"/>
  <c r="L5" i="1"/>
  <c r="K5" i="1"/>
  <c r="I5" i="1"/>
  <c r="G5" i="1"/>
  <c r="F5" i="1"/>
  <c r="D5" i="2" l="1"/>
  <c r="D5" i="1" l="1"/>
  <c r="J5" i="1"/>
</calcChain>
</file>

<file path=xl/sharedStrings.xml><?xml version="1.0" encoding="utf-8"?>
<sst xmlns="http://schemas.openxmlformats.org/spreadsheetml/2006/main" count="41" uniqueCount="27">
  <si>
    <t>행정처분 현황(건수)</t>
  </si>
  <si>
    <t>고발(수사의뢰)</t>
  </si>
  <si>
    <t>과태료</t>
  </si>
  <si>
    <t>계</t>
  </si>
  <si>
    <t>기타</t>
  </si>
  <si>
    <t>적발된 개인과외교습자 수</t>
  </si>
  <si>
    <t>과태료 부과 금액(천원)</t>
  </si>
  <si>
    <t>점검 학원(교습소) 수</t>
  </si>
  <si>
    <t>적발학원
(교습소) 수</t>
  </si>
  <si>
    <t>적발 건수</t>
  </si>
  <si>
    <t>등록말소/폐지</t>
  </si>
  <si>
    <t>교습정지</t>
  </si>
  <si>
    <t>시도
교육청</t>
  </si>
  <si>
    <t>행정지도</t>
  </si>
  <si>
    <t>적발건수</t>
  </si>
  <si>
    <t>과태료 금액(천원)</t>
    <phoneticPr fontId="12" type="noConversion"/>
  </si>
  <si>
    <t>시설 분야</t>
    <phoneticPr fontId="12" type="noConversion"/>
  </si>
  <si>
    <t>교습비등 관련</t>
    <phoneticPr fontId="12" type="noConversion"/>
  </si>
  <si>
    <t>강사 관련</t>
    <phoneticPr fontId="12" type="noConversion"/>
  </si>
  <si>
    <t>운영 관련</t>
    <phoneticPr fontId="12" type="noConversion"/>
  </si>
  <si>
    <t>시정명령/경고</t>
    <phoneticPr fontId="12" type="noConversion"/>
  </si>
  <si>
    <t>점검 개인과외교습자 수</t>
    <phoneticPr fontId="12" type="noConversion"/>
  </si>
  <si>
    <t>시정명령/ 경고</t>
    <phoneticPr fontId="12" type="noConversion"/>
  </si>
  <si>
    <t>경남</t>
    <phoneticPr fontId="12" type="noConversion"/>
  </si>
  <si>
    <t>등록말소</t>
    <phoneticPr fontId="12" type="noConversion"/>
  </si>
  <si>
    <t>학원 및 교습소 행정처분 및 적발 현황(2025년)</t>
    <phoneticPr fontId="12" type="noConversion"/>
  </si>
  <si>
    <t>개인과외교습자 행정처분 및 적발 현황(2025년)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</si>
</sst>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;[Red]\-#,##0\ "/>
  </numFmts>
  <fonts count="28" x14ac:knownFonts="1">
    <font>
      <sz val="11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8"/>
      <name val="돋움"/>
      <family val="3"/>
      <charset val="129"/>
    </font>
    <font>
      <u/>
      <sz val="11"/>
      <color indexed="2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b/>
      <sz val="20"/>
      <color indexed="8"/>
      <name val="HY헤드라인M"/>
      <family val="1"/>
      <charset val="129"/>
    </font>
    <font>
      <sz val="8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</borders>
  <cellStyleXfs count="64">
    <xf numFmtId="0" fontId="0" fillId="0" borderId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3" fillId="28" borderId="28" applyNumberForma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1" fillId="3" borderId="29" applyNumberFormat="0" applyFont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31" borderId="30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1" fillId="0" borderId="0">
      <alignment vertical="center"/>
    </xf>
    <xf numFmtId="0" fontId="17" fillId="0" borderId="31" applyNumberFormat="0" applyFill="0" applyAlignment="0" applyProtection="0">
      <alignment vertical="center"/>
    </xf>
    <xf numFmtId="0" fontId="6" fillId="0" borderId="32" applyNumberFormat="0" applyFill="0" applyAlignment="0" applyProtection="0">
      <alignment vertical="center"/>
    </xf>
    <xf numFmtId="0" fontId="18" fillId="2" borderId="2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3" applyNumberFormat="0" applyFill="0" applyAlignment="0" applyProtection="0">
      <alignment vertical="center"/>
    </xf>
    <xf numFmtId="0" fontId="21" fillId="0" borderId="34" applyNumberFormat="0" applyFill="0" applyAlignment="0" applyProtection="0">
      <alignment vertical="center"/>
    </xf>
    <xf numFmtId="0" fontId="22" fillId="0" borderId="3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28" borderId="36" applyNumberFormat="0" applyAlignment="0" applyProtection="0">
      <alignment vertical="center"/>
    </xf>
    <xf numFmtId="41" fontId="11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64">
    <xf numFmtId="0" fontId="0" fillId="0" borderId="0" xfId="0" applyNumberFormat="1" applyFont="1">
      <alignment vertical="center"/>
    </xf>
    <xf numFmtId="0" fontId="11" fillId="0" borderId="0" xfId="58" applyNumberFormat="1">
      <alignment vertical="center"/>
    </xf>
    <xf numFmtId="0" fontId="0" fillId="0" borderId="1" xfId="58" applyNumberFormat="1" applyFont="1" applyBorder="1" applyAlignment="1">
      <alignment horizontal="center" vertical="center" wrapText="1"/>
    </xf>
    <xf numFmtId="41" fontId="0" fillId="0" borderId="1" xfId="58" applyNumberFormat="1" applyFont="1" applyFill="1" applyBorder="1" applyAlignment="1" applyProtection="1">
      <alignment horizontal="center" vertical="center" wrapText="1"/>
    </xf>
    <xf numFmtId="41" fontId="0" fillId="0" borderId="1" xfId="58" applyNumberFormat="1" applyFont="1" applyFill="1" applyBorder="1" applyAlignment="1" applyProtection="1">
      <alignment vertical="center" wrapText="1"/>
    </xf>
    <xf numFmtId="0" fontId="11" fillId="0" borderId="0" xfId="58" applyNumberFormat="1" applyAlignment="1">
      <alignment horizontal="center" vertical="center"/>
    </xf>
    <xf numFmtId="41" fontId="0" fillId="0" borderId="0" xfId="58" applyNumberFormat="1" applyFont="1" applyFill="1" applyBorder="1" applyAlignment="1" applyProtection="1">
      <alignment horizontal="center" vertical="center"/>
    </xf>
    <xf numFmtId="41" fontId="0" fillId="0" borderId="0" xfId="58" applyNumberFormat="1" applyFont="1" applyFill="1" applyBorder="1" applyAlignment="1" applyProtection="1">
      <alignment vertical="center"/>
    </xf>
    <xf numFmtId="0" fontId="10" fillId="0" borderId="0" xfId="0" applyNumberFormat="1" applyFont="1">
      <alignment vertical="center"/>
    </xf>
    <xf numFmtId="0" fontId="10" fillId="0" borderId="0" xfId="58" applyNumberFormat="1" applyFont="1">
      <alignment vertical="center"/>
    </xf>
    <xf numFmtId="41" fontId="25" fillId="13" borderId="13" xfId="58" applyNumberFormat="1" applyFont="1" applyFill="1" applyBorder="1" applyAlignment="1" applyProtection="1">
      <alignment horizontal="center" vertical="center" wrapText="1"/>
    </xf>
    <xf numFmtId="41" fontId="7" fillId="13" borderId="0" xfId="58" applyNumberFormat="1" applyFont="1" applyFill="1" applyBorder="1" applyAlignment="1" applyProtection="1">
      <alignment horizontal="center" vertical="center" wrapText="1"/>
    </xf>
    <xf numFmtId="41" fontId="7" fillId="13" borderId="8" xfId="58" applyNumberFormat="1" applyFont="1" applyFill="1" applyBorder="1" applyAlignment="1" applyProtection="1">
      <alignment horizontal="center" vertical="center" wrapText="1"/>
    </xf>
    <xf numFmtId="41" fontId="7" fillId="13" borderId="9" xfId="58" applyNumberFormat="1" applyFont="1" applyFill="1" applyBorder="1" applyAlignment="1" applyProtection="1">
      <alignment horizontal="center" vertical="center" wrapText="1"/>
    </xf>
    <xf numFmtId="41" fontId="7" fillId="13" borderId="22" xfId="58" applyNumberFormat="1" applyFont="1" applyFill="1" applyBorder="1" applyAlignment="1" applyProtection="1">
      <alignment horizontal="center" vertical="center" wrapText="1"/>
    </xf>
    <xf numFmtId="41" fontId="7" fillId="13" borderId="5" xfId="58" applyNumberFormat="1" applyFont="1" applyFill="1" applyBorder="1" applyAlignment="1" applyProtection="1">
      <alignment horizontal="center" vertical="center" wrapText="1"/>
    </xf>
    <xf numFmtId="41" fontId="7" fillId="13" borderId="3" xfId="58" applyNumberFormat="1" applyFont="1" applyFill="1" applyBorder="1" applyAlignment="1" applyProtection="1">
      <alignment horizontal="center" vertical="center" wrapText="1"/>
    </xf>
    <xf numFmtId="41" fontId="7" fillId="13" borderId="6" xfId="58" applyNumberFormat="1" applyFont="1" applyFill="1" applyBorder="1" applyAlignment="1" applyProtection="1">
      <alignment horizontal="center" vertical="center" wrapText="1"/>
    </xf>
    <xf numFmtId="176" fontId="26" fillId="0" borderId="37" xfId="58" applyNumberFormat="1" applyFont="1" applyFill="1" applyBorder="1" applyAlignment="1" applyProtection="1">
      <alignment horizontal="center" vertical="center"/>
    </xf>
    <xf numFmtId="41" fontId="26" fillId="0" borderId="38" xfId="58" applyNumberFormat="1" applyFont="1" applyFill="1" applyBorder="1" applyAlignment="1" applyProtection="1">
      <alignment horizontal="center" vertical="center"/>
    </xf>
    <xf numFmtId="41" fontId="26" fillId="0" borderId="39" xfId="58" applyNumberFormat="1" applyFont="1" applyFill="1" applyBorder="1" applyAlignment="1" applyProtection="1">
      <alignment horizontal="center" vertical="center" wrapText="1"/>
    </xf>
    <xf numFmtId="41" fontId="27" fillId="0" borderId="40" xfId="58" applyNumberFormat="1" applyFont="1" applyFill="1" applyBorder="1" applyAlignment="1" applyProtection="1">
      <alignment horizontal="center" vertical="center" wrapText="1"/>
    </xf>
    <xf numFmtId="41" fontId="26" fillId="0" borderId="38" xfId="41" applyNumberFormat="1" applyFont="1" applyFill="1" applyBorder="1" applyAlignment="1" applyProtection="1">
      <alignment horizontal="center" vertical="center" wrapText="1"/>
    </xf>
    <xf numFmtId="41" fontId="26" fillId="0" borderId="39" xfId="41" applyNumberFormat="1" applyFont="1" applyFill="1" applyBorder="1" applyAlignment="1" applyProtection="1">
      <alignment horizontal="center" vertical="center" wrapText="1"/>
    </xf>
    <xf numFmtId="41" fontId="26" fillId="0" borderId="42" xfId="41" applyNumberFormat="1" applyFont="1" applyFill="1" applyBorder="1" applyAlignment="1" applyProtection="1">
      <alignment vertical="center" wrapText="1"/>
    </xf>
    <xf numFmtId="41" fontId="27" fillId="33" borderId="40" xfId="41" applyNumberFormat="1" applyFont="1" applyFill="1" applyBorder="1" applyAlignment="1" applyProtection="1">
      <alignment horizontal="center" vertical="center" wrapText="1"/>
    </xf>
    <xf numFmtId="41" fontId="26" fillId="0" borderId="41" xfId="41" applyNumberFormat="1" applyFont="1" applyFill="1" applyBorder="1" applyAlignment="1" applyProtection="1">
      <alignment horizontal="center" vertical="center" wrapText="1"/>
    </xf>
    <xf numFmtId="41" fontId="26" fillId="33" borderId="38" xfId="41" applyNumberFormat="1" applyFont="1" applyFill="1" applyBorder="1" applyAlignment="1" applyProtection="1">
      <alignment horizontal="center" vertical="center" wrapText="1"/>
    </xf>
    <xf numFmtId="41" fontId="26" fillId="0" borderId="42" xfId="41" applyNumberFormat="1" applyFont="1" applyFill="1" applyBorder="1" applyAlignment="1" applyProtection="1">
      <alignment horizontal="center" vertical="center" wrapText="1"/>
    </xf>
    <xf numFmtId="41" fontId="26" fillId="33" borderId="42" xfId="41" applyNumberFormat="1" applyFont="1" applyFill="1" applyBorder="1" applyAlignment="1" applyProtection="1">
      <alignment horizontal="center" vertical="center" wrapText="1"/>
    </xf>
    <xf numFmtId="41" fontId="7" fillId="13" borderId="43" xfId="58" applyNumberFormat="1" applyFont="1" applyFill="1" applyBorder="1" applyAlignment="1" applyProtection="1">
      <alignment horizontal="center" vertical="center" wrapText="1"/>
    </xf>
    <xf numFmtId="41" fontId="7" fillId="13" borderId="7" xfId="58" applyNumberFormat="1" applyFont="1" applyFill="1" applyBorder="1" applyAlignment="1" applyProtection="1">
      <alignment horizontal="center" vertical="center" wrapText="1"/>
    </xf>
    <xf numFmtId="41" fontId="7" fillId="13" borderId="27" xfId="58" applyNumberFormat="1" applyFont="1" applyFill="1" applyBorder="1" applyAlignment="1" applyProtection="1">
      <alignment horizontal="center" vertical="center" wrapText="1"/>
    </xf>
    <xf numFmtId="41" fontId="7" fillId="13" borderId="23" xfId="58" applyNumberFormat="1" applyFont="1" applyFill="1" applyBorder="1" applyAlignment="1" applyProtection="1">
      <alignment horizontal="center" vertical="center" wrapText="1"/>
    </xf>
    <xf numFmtId="41" fontId="25" fillId="13" borderId="43" xfId="58" applyNumberFormat="1" applyFont="1" applyFill="1" applyBorder="1" applyAlignment="1" applyProtection="1">
      <alignment horizontal="center" vertical="center" wrapText="1"/>
    </xf>
    <xf numFmtId="41" fontId="7" fillId="13" borderId="24" xfId="58" applyNumberFormat="1" applyFont="1" applyFill="1" applyBorder="1" applyAlignment="1" applyProtection="1">
      <alignment horizontal="center" vertical="center" wrapText="1"/>
    </xf>
    <xf numFmtId="41" fontId="7" fillId="13" borderId="25" xfId="58" applyNumberFormat="1" applyFont="1" applyFill="1" applyBorder="1" applyAlignment="1" applyProtection="1">
      <alignment horizontal="center" vertical="center" wrapText="1"/>
    </xf>
    <xf numFmtId="176" fontId="26" fillId="0" borderId="46" xfId="58" applyNumberFormat="1" applyFont="1" applyFill="1" applyBorder="1" applyAlignment="1" applyProtection="1">
      <alignment horizontal="center" vertical="center"/>
    </xf>
    <xf numFmtId="41" fontId="26" fillId="0" borderId="47" xfId="58" applyNumberFormat="1" applyFont="1" applyFill="1" applyBorder="1" applyAlignment="1" applyProtection="1">
      <alignment horizontal="center" vertical="center"/>
    </xf>
    <xf numFmtId="41" fontId="26" fillId="0" borderId="48" xfId="58" applyNumberFormat="1" applyFont="1" applyFill="1" applyBorder="1" applyAlignment="1" applyProtection="1">
      <alignment horizontal="center" vertical="center" wrapText="1"/>
    </xf>
    <xf numFmtId="41" fontId="27" fillId="0" borderId="49" xfId="58" applyNumberFormat="1" applyFont="1" applyFill="1" applyBorder="1" applyAlignment="1" applyProtection="1">
      <alignment horizontal="center" vertical="center" wrapText="1"/>
    </xf>
    <xf numFmtId="41" fontId="26" fillId="0" borderId="47" xfId="41" applyNumberFormat="1" applyFont="1" applyFill="1" applyBorder="1" applyAlignment="1" applyProtection="1">
      <alignment horizontal="center" vertical="center" wrapText="1"/>
    </xf>
    <xf numFmtId="41" fontId="26" fillId="0" borderId="48" xfId="41" applyNumberFormat="1" applyFont="1" applyFill="1" applyBorder="1" applyAlignment="1" applyProtection="1">
      <alignment vertical="center" wrapText="1"/>
    </xf>
    <xf numFmtId="41" fontId="27" fillId="0" borderId="49" xfId="41" applyNumberFormat="1" applyFont="1" applyFill="1" applyBorder="1" applyAlignment="1" applyProtection="1">
      <alignment horizontal="center" vertical="center" wrapText="1"/>
    </xf>
    <xf numFmtId="41" fontId="26" fillId="0" borderId="50" xfId="41" applyNumberFormat="1" applyFont="1" applyFill="1" applyBorder="1" applyAlignment="1" applyProtection="1">
      <alignment horizontal="center" vertical="center" wrapText="1"/>
    </xf>
    <xf numFmtId="41" fontId="7" fillId="13" borderId="51" xfId="58" applyNumberFormat="1" applyFont="1" applyFill="1" applyBorder="1" applyAlignment="1" applyProtection="1">
      <alignment horizontal="center" vertical="center" wrapText="1"/>
    </xf>
    <xf numFmtId="0" fontId="9" fillId="0" borderId="0" xfId="58" applyNumberFormat="1" applyFont="1" applyBorder="1" applyAlignment="1">
      <alignment horizontal="center" vertical="center"/>
    </xf>
    <xf numFmtId="41" fontId="25" fillId="13" borderId="19" xfId="58" applyNumberFormat="1" applyFont="1" applyFill="1" applyBorder="1" applyAlignment="1" applyProtection="1">
      <alignment horizontal="center" vertical="center" wrapText="1"/>
    </xf>
    <xf numFmtId="41" fontId="25" fillId="13" borderId="20" xfId="58" applyNumberFormat="1" applyFont="1" applyFill="1" applyBorder="1" applyAlignment="1" applyProtection="1">
      <alignment horizontal="center" vertical="center" wrapText="1"/>
    </xf>
    <xf numFmtId="41" fontId="25" fillId="13" borderId="21" xfId="58" applyNumberFormat="1" applyFont="1" applyFill="1" applyBorder="1" applyAlignment="1" applyProtection="1">
      <alignment horizontal="center" vertical="center" wrapText="1"/>
    </xf>
    <xf numFmtId="0" fontId="7" fillId="13" borderId="16" xfId="58" applyNumberFormat="1" applyFont="1" applyFill="1" applyBorder="1" applyAlignment="1">
      <alignment horizontal="center" vertical="center" wrapText="1"/>
    </xf>
    <xf numFmtId="0" fontId="7" fillId="13" borderId="2" xfId="58" applyNumberFormat="1" applyFont="1" applyFill="1" applyBorder="1" applyAlignment="1">
      <alignment horizontal="center" vertical="center" wrapText="1"/>
    </xf>
    <xf numFmtId="41" fontId="7" fillId="13" borderId="17" xfId="58" applyNumberFormat="1" applyFont="1" applyFill="1" applyBorder="1" applyAlignment="1" applyProtection="1">
      <alignment horizontal="center" vertical="center" wrapText="1"/>
    </xf>
    <xf numFmtId="41" fontId="7" fillId="13" borderId="4" xfId="58" applyNumberFormat="1" applyFont="1" applyFill="1" applyBorder="1" applyAlignment="1" applyProtection="1">
      <alignment horizontal="center" vertical="center" wrapText="1"/>
    </xf>
    <xf numFmtId="41" fontId="7" fillId="13" borderId="18" xfId="58" applyNumberFormat="1" applyFont="1" applyFill="1" applyBorder="1" applyAlignment="1" applyProtection="1">
      <alignment horizontal="center" vertical="center" wrapText="1"/>
    </xf>
    <xf numFmtId="41" fontId="25" fillId="13" borderId="10" xfId="58" applyNumberFormat="1" applyFont="1" applyFill="1" applyBorder="1" applyAlignment="1" applyProtection="1">
      <alignment horizontal="center" vertical="center" wrapText="1"/>
    </xf>
    <xf numFmtId="41" fontId="25" fillId="13" borderId="11" xfId="58" applyNumberFormat="1" applyFont="1" applyFill="1" applyBorder="1" applyAlignment="1" applyProtection="1">
      <alignment horizontal="center" vertical="center" wrapText="1"/>
    </xf>
    <xf numFmtId="41" fontId="25" fillId="13" borderId="12" xfId="58" applyNumberFormat="1" applyFont="1" applyFill="1" applyBorder="1" applyAlignment="1" applyProtection="1">
      <alignment horizontal="center" vertical="center" wrapText="1"/>
    </xf>
    <xf numFmtId="41" fontId="25" fillId="13" borderId="13" xfId="58" applyNumberFormat="1" applyFont="1" applyFill="1" applyBorder="1" applyAlignment="1" applyProtection="1">
      <alignment horizontal="center" vertical="center" wrapText="1"/>
    </xf>
    <xf numFmtId="41" fontId="25" fillId="13" borderId="14" xfId="58" applyNumberFormat="1" applyFont="1" applyFill="1" applyBorder="1" applyAlignment="1" applyProtection="1">
      <alignment horizontal="center" vertical="center" wrapText="1"/>
    </xf>
    <xf numFmtId="41" fontId="25" fillId="13" borderId="15" xfId="58" applyNumberFormat="1" applyFont="1" applyFill="1" applyBorder="1" applyAlignment="1" applyProtection="1">
      <alignment horizontal="center" vertical="center" wrapText="1"/>
    </xf>
    <xf numFmtId="0" fontId="7" fillId="13" borderId="44" xfId="58" applyNumberFormat="1" applyFont="1" applyFill="1" applyBorder="1" applyAlignment="1">
      <alignment horizontal="center" vertical="center" wrapText="1"/>
    </xf>
    <xf numFmtId="41" fontId="7" fillId="13" borderId="45" xfId="58" applyNumberFormat="1" applyFont="1" applyFill="1" applyBorder="1" applyAlignment="1" applyProtection="1">
      <alignment horizontal="center" vertical="center" wrapText="1"/>
    </xf>
    <xf numFmtId="41" fontId="25" fillId="13" borderId="26" xfId="58" applyNumberFormat="1" applyFont="1" applyFill="1" applyBorder="1" applyAlignment="1" applyProtection="1">
      <alignment horizontal="center" vertical="center" wrapText="1"/>
    </xf>
  </cellXfs>
  <cellStyles count="6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Followed Hyperlink" xfId="19" xr:uid="{00000000-0005-0000-0000-000012000000}"/>
    <cellStyle name="Hyperlink" xfId="20" xr:uid="{00000000-0005-0000-0000-000013000000}"/>
    <cellStyle name="강조색1" xfId="21" builtinId="29" customBuiltin="1"/>
    <cellStyle name="강조색2" xfId="22" builtinId="33" customBuiltin="1"/>
    <cellStyle name="강조색3" xfId="23" builtinId="37" customBuiltin="1"/>
    <cellStyle name="강조색4" xfId="24" builtinId="41" customBuiltin="1"/>
    <cellStyle name="강조색5" xfId="25" builtinId="45" customBuiltin="1"/>
    <cellStyle name="강조색6" xfId="26" builtinId="49" customBuiltin="1"/>
    <cellStyle name="경고문" xfId="27" builtinId="11" customBuiltin="1"/>
    <cellStyle name="계산" xfId="28" builtinId="22" customBuiltin="1"/>
    <cellStyle name="나쁨" xfId="29" builtinId="27" customBuiltin="1"/>
    <cellStyle name="메모" xfId="30" builtinId="10" customBuiltin="1"/>
    <cellStyle name="보통" xfId="31" builtinId="28" customBuiltin="1"/>
    <cellStyle name="설명 텍스트" xfId="32" builtinId="53" customBuiltin="1"/>
    <cellStyle name="셀 확인" xfId="33" builtinId="23" customBuiltin="1"/>
    <cellStyle name="쉼표 [0] 2" xfId="34" xr:uid="{00000000-0005-0000-0000-000022000000}"/>
    <cellStyle name="쉼표 [0] 2 2" xfId="35" xr:uid="{00000000-0005-0000-0000-000023000000}"/>
    <cellStyle name="쉼표 [0] 2 2 2" xfId="36" xr:uid="{00000000-0005-0000-0000-000024000000}"/>
    <cellStyle name="쉼표 [0] 2 3" xfId="37" xr:uid="{00000000-0005-0000-0000-000025000000}"/>
    <cellStyle name="쉼표 [0] 3" xfId="38" xr:uid="{00000000-0005-0000-0000-000026000000}"/>
    <cellStyle name="쉼표 [0] 3 2" xfId="39" xr:uid="{00000000-0005-0000-0000-000027000000}"/>
    <cellStyle name="쉼표 [0] 4" xfId="40" xr:uid="{00000000-0005-0000-0000-000028000000}"/>
    <cellStyle name="쉼표 [0] 5" xfId="41" xr:uid="{00000000-0005-0000-0000-000029000000}"/>
    <cellStyle name="연결된 셀" xfId="42" builtinId="24" customBuiltin="1"/>
    <cellStyle name="요약" xfId="43" builtinId="25" customBuiltin="1"/>
    <cellStyle name="입력" xfId="44" builtinId="20" customBuiltin="1"/>
    <cellStyle name="제목" xfId="45" builtinId="15" customBuiltin="1"/>
    <cellStyle name="제목 1" xfId="46" builtinId="16" customBuiltin="1"/>
    <cellStyle name="제목 2" xfId="47" builtinId="17" customBuiltin="1"/>
    <cellStyle name="제목 3" xfId="48" builtinId="18" customBuiltin="1"/>
    <cellStyle name="제목 4" xfId="49" builtinId="19" customBuiltin="1"/>
    <cellStyle name="좋음" xfId="50" builtinId="26" customBuiltin="1"/>
    <cellStyle name="출력" xfId="51" builtinId="21" customBuiltin="1"/>
    <cellStyle name="콤마[0]" xfId="52" xr:uid="{00000000-0005-0000-0000-000034000000}"/>
    <cellStyle name="표준" xfId="0" builtinId="0"/>
    <cellStyle name="표준 2" xfId="53" xr:uid="{00000000-0005-0000-0000-000036000000}"/>
    <cellStyle name="표준 2 2" xfId="54" xr:uid="{00000000-0005-0000-0000-000037000000}"/>
    <cellStyle name="표준 2 3" xfId="55" xr:uid="{00000000-0005-0000-0000-000038000000}"/>
    <cellStyle name="표준 2 4" xfId="56" xr:uid="{00000000-0005-0000-0000-000039000000}"/>
    <cellStyle name="표준 3" xfId="57" xr:uid="{00000000-0005-0000-0000-00003A000000}"/>
    <cellStyle name="표준 4" xfId="58" xr:uid="{00000000-0005-0000-0000-00003B000000}"/>
    <cellStyle name="표준 5" xfId="59" xr:uid="{00000000-0005-0000-0000-00003C000000}"/>
    <cellStyle name="표준 6" xfId="60" xr:uid="{00000000-0005-0000-0000-00003D000000}"/>
    <cellStyle name="표준 7" xfId="61" xr:uid="{00000000-0005-0000-0000-00003E000000}"/>
    <cellStyle name="표준 8" xfId="62" xr:uid="{00000000-0005-0000-0000-00003F000000}"/>
    <cellStyle name="표준 9" xfId="63" xr:uid="{00000000-0005-0000-0000-00004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A5"/>
  <sheetViews>
    <sheetView tabSelected="1" zoomScale="85" zoomScaleNormal="85" zoomScaleSheetLayoutView="75" workbookViewId="0">
      <selection activeCell="D3" sqref="D3:I3"/>
    </sheetView>
  </sheetViews>
  <sheetFormatPr defaultRowHeight="16.5" x14ac:dyDescent="0.3"/>
  <cols>
    <col min="1" max="1" width="8.625" style="5" customWidth="1"/>
    <col min="2" max="2" width="12" style="6" customWidth="1"/>
    <col min="3" max="3" width="14.125" style="6" customWidth="1"/>
    <col min="4" max="4" width="7" style="7" customWidth="1"/>
    <col min="5" max="5" width="7.75" style="7" customWidth="1"/>
    <col min="6" max="6" width="15.625" style="7" customWidth="1"/>
    <col min="7" max="7" width="11.625" style="7" customWidth="1"/>
    <col min="8" max="8" width="11.75" style="7" customWidth="1"/>
    <col min="9" max="9" width="6.875" style="7" customWidth="1"/>
    <col min="10" max="10" width="6.625" style="7" customWidth="1"/>
    <col min="11" max="11" width="11.125" style="7" customWidth="1"/>
    <col min="12" max="12" width="10.25" style="7" customWidth="1"/>
    <col min="13" max="13" width="16.375" style="7" customWidth="1"/>
    <col min="14" max="14" width="12.375" style="7" customWidth="1"/>
    <col min="15" max="15" width="12.25" style="7" customWidth="1"/>
    <col min="16" max="16" width="16.5" style="7" customWidth="1"/>
    <col min="17" max="17" width="20.125" style="7" customWidth="1"/>
    <col min="18" max="16384" width="9" style="1"/>
  </cols>
  <sheetData>
    <row r="1" spans="1:235" ht="45.75" customHeight="1" x14ac:dyDescent="0.3">
      <c r="A1" s="46" t="s">
        <v>25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</row>
    <row r="2" spans="1:235" ht="50.25" customHeight="1" thickBot="1" x14ac:dyDescent="0.35">
      <c r="A2" s="2"/>
      <c r="B2" s="3"/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235" ht="51.75" customHeight="1" thickBot="1" x14ac:dyDescent="0.35">
      <c r="A3" s="50" t="s">
        <v>12</v>
      </c>
      <c r="B3" s="52" t="s">
        <v>7</v>
      </c>
      <c r="C3" s="54" t="s">
        <v>8</v>
      </c>
      <c r="D3" s="47" t="s">
        <v>14</v>
      </c>
      <c r="E3" s="48"/>
      <c r="F3" s="48"/>
      <c r="G3" s="48"/>
      <c r="H3" s="48"/>
      <c r="I3" s="49"/>
      <c r="J3" s="55" t="s">
        <v>0</v>
      </c>
      <c r="K3" s="56"/>
      <c r="L3" s="56"/>
      <c r="M3" s="56"/>
      <c r="N3" s="56"/>
      <c r="O3" s="56"/>
      <c r="P3" s="57"/>
      <c r="Q3" s="58" t="s">
        <v>15</v>
      </c>
    </row>
    <row r="4" spans="1:235" s="8" customFormat="1" ht="71.25" customHeight="1" thickBot="1" x14ac:dyDescent="0.35">
      <c r="A4" s="51"/>
      <c r="B4" s="53"/>
      <c r="C4" s="53"/>
      <c r="D4" s="10" t="s">
        <v>3</v>
      </c>
      <c r="E4" s="11" t="s">
        <v>16</v>
      </c>
      <c r="F4" s="12" t="s">
        <v>17</v>
      </c>
      <c r="G4" s="12" t="s">
        <v>18</v>
      </c>
      <c r="H4" s="13" t="s">
        <v>19</v>
      </c>
      <c r="I4" s="14" t="s">
        <v>4</v>
      </c>
      <c r="J4" s="10" t="s">
        <v>3</v>
      </c>
      <c r="K4" s="15" t="s">
        <v>10</v>
      </c>
      <c r="L4" s="16" t="s">
        <v>11</v>
      </c>
      <c r="M4" s="16" t="s">
        <v>20</v>
      </c>
      <c r="N4" s="16" t="s">
        <v>13</v>
      </c>
      <c r="O4" s="16" t="s">
        <v>2</v>
      </c>
      <c r="P4" s="17" t="s">
        <v>1</v>
      </c>
      <c r="Q4" s="5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</row>
    <row r="5" spans="1:235" ht="71.25" customHeight="1" thickTop="1" thickBot="1" x14ac:dyDescent="0.35">
      <c r="A5" s="18" t="s">
        <v>23</v>
      </c>
      <c r="B5" s="19">
        <v>4832</v>
      </c>
      <c r="C5" s="20">
        <v>427</v>
      </c>
      <c r="D5" s="21">
        <f>SUM(E5:I5)</f>
        <v>567</v>
      </c>
      <c r="E5" s="22">
        <v>8</v>
      </c>
      <c r="F5" s="23">
        <f>13+105+16</f>
        <v>134</v>
      </c>
      <c r="G5" s="23">
        <f>106+22+22+4+3</f>
        <v>157</v>
      </c>
      <c r="H5" s="23">
        <f>11+27+108+17+1+14+1+38+1+35</f>
        <v>253</v>
      </c>
      <c r="I5" s="24">
        <f>15</f>
        <v>15</v>
      </c>
      <c r="J5" s="25">
        <f t="shared" ref="J5" si="0">SUM(K5:P5)</f>
        <v>774</v>
      </c>
      <c r="K5" s="26">
        <f>3</f>
        <v>3</v>
      </c>
      <c r="L5" s="22">
        <f>30</f>
        <v>30</v>
      </c>
      <c r="M5" s="22">
        <f>516</f>
        <v>516</v>
      </c>
      <c r="N5" s="22">
        <f>7</f>
        <v>7</v>
      </c>
      <c r="O5" s="27">
        <f>197</f>
        <v>197</v>
      </c>
      <c r="P5" s="28">
        <f>21</f>
        <v>21</v>
      </c>
      <c r="Q5" s="29">
        <v>206765</v>
      </c>
    </row>
  </sheetData>
  <mergeCells count="7">
    <mergeCell ref="A1:Q1"/>
    <mergeCell ref="D3:I3"/>
    <mergeCell ref="A3:A4"/>
    <mergeCell ref="B3:B4"/>
    <mergeCell ref="C3:C4"/>
    <mergeCell ref="J3:P3"/>
    <mergeCell ref="Q3:Q4"/>
  </mergeCells>
  <phoneticPr fontId="12" type="noConversion"/>
  <pageMargins left="0.39" right="0.28000000000000003" top="0.74750000238418579" bottom="0.74750000238418579" header="0.31486111879348755" footer="0.31486111879348755"/>
  <pageSetup paperSize="8" scale="7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P5"/>
  <sheetViews>
    <sheetView zoomScaleNormal="100" zoomScaleSheetLayoutView="75" workbookViewId="0">
      <pane ySplit="1" topLeftCell="A2" activePane="bottomLeft" state="frozen"/>
      <selection activeCell="I1" sqref="I1"/>
      <selection pane="bottomLeft" activeCell="P5" sqref="P5"/>
    </sheetView>
  </sheetViews>
  <sheetFormatPr defaultRowHeight="16.5" x14ac:dyDescent="0.3"/>
  <cols>
    <col min="1" max="1" width="10.625" style="5" customWidth="1"/>
    <col min="2" max="2" width="14.5" style="6" customWidth="1"/>
    <col min="3" max="3" width="16.375" style="6" customWidth="1"/>
    <col min="4" max="4" width="7" style="7" customWidth="1"/>
    <col min="5" max="5" width="16.5" style="7" customWidth="1"/>
    <col min="6" max="6" width="10.875" style="7" customWidth="1"/>
    <col min="7" max="7" width="10.5" style="7" customWidth="1"/>
    <col min="8" max="8" width="7.625" style="7" customWidth="1"/>
    <col min="9" max="9" width="6.625" style="7" customWidth="1"/>
    <col min="10" max="10" width="10.875" style="7" customWidth="1"/>
    <col min="11" max="11" width="11.25" style="7" customWidth="1"/>
    <col min="12" max="12" width="17.125" style="7" customWidth="1"/>
    <col min="13" max="13" width="11.75" style="7" customWidth="1"/>
    <col min="14" max="14" width="10.125" style="7" customWidth="1"/>
    <col min="15" max="15" width="17.25" style="7" customWidth="1"/>
    <col min="16" max="16" width="24.5" style="7" customWidth="1"/>
    <col min="17" max="16384" width="9" style="1"/>
  </cols>
  <sheetData>
    <row r="1" spans="1:16" ht="49.5" customHeight="1" x14ac:dyDescent="0.3">
      <c r="A1" s="46" t="s">
        <v>26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ht="40.5" customHeight="1" thickBot="1" x14ac:dyDescent="0.35">
      <c r="A2" s="2"/>
      <c r="B2" s="3"/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51.75" customHeight="1" thickBot="1" x14ac:dyDescent="0.35">
      <c r="A3" s="50" t="s">
        <v>12</v>
      </c>
      <c r="B3" s="52" t="s">
        <v>21</v>
      </c>
      <c r="C3" s="54" t="s">
        <v>5</v>
      </c>
      <c r="D3" s="47" t="s">
        <v>9</v>
      </c>
      <c r="E3" s="48"/>
      <c r="F3" s="48"/>
      <c r="G3" s="48"/>
      <c r="H3" s="49"/>
      <c r="I3" s="63" t="s">
        <v>0</v>
      </c>
      <c r="J3" s="63"/>
      <c r="K3" s="56"/>
      <c r="L3" s="56"/>
      <c r="M3" s="56"/>
      <c r="N3" s="56"/>
      <c r="O3" s="57"/>
      <c r="P3" s="58" t="s">
        <v>6</v>
      </c>
    </row>
    <row r="4" spans="1:16" s="9" customFormat="1" ht="51.75" customHeight="1" thickBot="1" x14ac:dyDescent="0.35">
      <c r="A4" s="61"/>
      <c r="B4" s="62"/>
      <c r="C4" s="62"/>
      <c r="D4" s="30" t="s">
        <v>3</v>
      </c>
      <c r="E4" s="31" t="s">
        <v>17</v>
      </c>
      <c r="F4" s="32" t="s">
        <v>18</v>
      </c>
      <c r="G4" s="32" t="s">
        <v>19</v>
      </c>
      <c r="H4" s="33" t="s">
        <v>4</v>
      </c>
      <c r="I4" s="34" t="s">
        <v>3</v>
      </c>
      <c r="J4" s="45" t="s">
        <v>24</v>
      </c>
      <c r="K4" s="35" t="s">
        <v>11</v>
      </c>
      <c r="L4" s="35" t="s">
        <v>22</v>
      </c>
      <c r="M4" s="35" t="s">
        <v>13</v>
      </c>
      <c r="N4" s="35" t="s">
        <v>2</v>
      </c>
      <c r="O4" s="36" t="s">
        <v>1</v>
      </c>
      <c r="P4" s="60"/>
    </row>
    <row r="5" spans="1:16" ht="47.25" customHeight="1" thickTop="1" thickBot="1" x14ac:dyDescent="0.35">
      <c r="A5" s="37" t="s">
        <v>23</v>
      </c>
      <c r="B5" s="38">
        <v>1051</v>
      </c>
      <c r="C5" s="39">
        <v>56</v>
      </c>
      <c r="D5" s="40">
        <f>SUM(E5:H5)</f>
        <v>60</v>
      </c>
      <c r="E5" s="41">
        <f>6+20+1</f>
        <v>27</v>
      </c>
      <c r="F5" s="41">
        <f>3</f>
        <v>3</v>
      </c>
      <c r="G5" s="41">
        <f>4+7+1+12</f>
        <v>24</v>
      </c>
      <c r="H5" s="42">
        <v>6</v>
      </c>
      <c r="I5" s="43">
        <f>SUM(J5:O5)</f>
        <v>87</v>
      </c>
      <c r="J5" s="41">
        <f>1</f>
        <v>1</v>
      </c>
      <c r="K5" s="41">
        <f>13</f>
        <v>13</v>
      </c>
      <c r="L5" s="41">
        <f>42</f>
        <v>42</v>
      </c>
      <c r="M5" s="41">
        <f>0</f>
        <v>0</v>
      </c>
      <c r="N5" s="41">
        <f>23</f>
        <v>23</v>
      </c>
      <c r="O5" s="44">
        <f>8</f>
        <v>8</v>
      </c>
      <c r="P5" s="44">
        <v>23500</v>
      </c>
    </row>
  </sheetData>
  <mergeCells count="7">
    <mergeCell ref="A1:P1"/>
    <mergeCell ref="P3:P4"/>
    <mergeCell ref="A3:A4"/>
    <mergeCell ref="B3:B4"/>
    <mergeCell ref="C3:C4"/>
    <mergeCell ref="I3:O3"/>
    <mergeCell ref="D3:H3"/>
  </mergeCells>
  <phoneticPr fontId="12" type="noConversion"/>
  <pageMargins left="0.32" right="0.28000000000000003" top="0.74750000238418579" bottom="0.74750000238418579" header="0.31486111879348755" footer="0.31486111879348755"/>
  <pageSetup paperSize="8" scale="8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행정처분 및 적발현황(학원,교습소)</vt:lpstr>
      <vt:lpstr>행정처분 및 적발현황(개인과외교습)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mest</dc:creator>
  <cp:keywords/>
  <dc:description/>
  <cp:lastModifiedBy>user</cp:lastModifiedBy>
  <cp:revision>12</cp:revision>
  <cp:lastPrinted>2024-02-19T06:02:57Z</cp:lastPrinted>
  <dcterms:created xsi:type="dcterms:W3CDTF">2011-09-15T07:29:55Z</dcterms:created>
  <dcterms:modified xsi:type="dcterms:W3CDTF">2026-06-15T00:15:55Z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9F85E0-4FF9-1068-AB91-08002B27B3D9}" pid="253">
    <vt:lpwstr>Windows_8</vt:lpwstr>
  </property>
  <property fmtid="{F29F85E0-4FF9-1068-AB91-08002B27B3D9}" pid="254">
    <vt:lpwstr>10.0.0.7409</vt:lpwstr>
  </property>
  <property fmtid="{F29F85E0-4FF9-1068-AB91-08002B27B3D9}" pid="255">
    <vt:lpwstr/>
  </property>
</Properties>
</file>